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charl\Documents\"/>
    </mc:Choice>
  </mc:AlternateContent>
  <xr:revisionPtr revIDLastSave="0" documentId="8_{546FA6B6-3BE0-47FA-AE92-AF27BEB2E9E3}" xr6:coauthVersionLast="47" xr6:coauthVersionMax="47" xr10:uidLastSave="{00000000-0000-0000-0000-000000000000}"/>
  <bookViews>
    <workbookView xWindow="-120" yWindow="-120" windowWidth="29040" windowHeight="17520" xr2:uid="{1C2C68D5-B8CC-4525-A581-AC1FE5687E3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L11" i="1" s="1"/>
  <c r="N11" i="1" s="1"/>
  <c r="P11" i="1" s="1"/>
  <c r="J10" i="1"/>
  <c r="L10" i="1" s="1"/>
  <c r="N10" i="1" s="1"/>
  <c r="P10" i="1" s="1"/>
  <c r="J9" i="1"/>
  <c r="L9" i="1" s="1"/>
  <c r="N9" i="1" s="1"/>
  <c r="P9" i="1" s="1"/>
  <c r="J8" i="1"/>
  <c r="L8" i="1" s="1"/>
  <c r="N8" i="1" s="1"/>
  <c r="P8" i="1" s="1"/>
  <c r="J7" i="1"/>
  <c r="L7" i="1" s="1"/>
  <c r="N7" i="1" s="1"/>
  <c r="P7" i="1" s="1"/>
  <c r="J6" i="1"/>
  <c r="L6" i="1" s="1"/>
  <c r="J5" i="1"/>
  <c r="L5" i="1" s="1"/>
  <c r="I6" i="1" l="1"/>
  <c r="N6" i="1" s="1"/>
  <c r="P6" i="1" s="1"/>
  <c r="I5" i="1"/>
  <c r="N5" i="1" s="1"/>
  <c r="P5" i="1" s="1"/>
  <c r="I7" i="1"/>
</calcChain>
</file>

<file path=xl/sharedStrings.xml><?xml version="1.0" encoding="utf-8"?>
<sst xmlns="http://schemas.openxmlformats.org/spreadsheetml/2006/main" count="54" uniqueCount="40">
  <si>
    <t>HP PER KG CLASS CALCULATOR</t>
  </si>
  <si>
    <t>CLASS</t>
  </si>
  <si>
    <t>BOAT LENGTH  MAX-MIN</t>
  </si>
  <si>
    <t>MAX ALLOWED HP</t>
  </si>
  <si>
    <t>MEASURED BOAT LENGTH   M</t>
  </si>
  <si>
    <t xml:space="preserve">MAXIMUM HP PER ENGINE </t>
  </si>
  <si>
    <t>QTY OF ENGINES</t>
  </si>
  <si>
    <t>ADDITIONAL WEIGHT PER HP/M ABOVE</t>
  </si>
  <si>
    <t xml:space="preserve">LENGTH TO ADD WEIGHT M </t>
  </si>
  <si>
    <t>WEIGHT REQUIRED FOR LENGTH KG</t>
  </si>
  <si>
    <t xml:space="preserve">TOTAL HP </t>
  </si>
  <si>
    <t xml:space="preserve">HP AFTER DRIVE LOSS </t>
  </si>
  <si>
    <t>CLASS WEIGHT KG</t>
  </si>
  <si>
    <t>MIN POST RACE WEIGHT KG EXCLUDING CREW</t>
  </si>
  <si>
    <t>MULTI HULL ADDITIONAL WEIGHT</t>
  </si>
  <si>
    <t>MULTIHULL MIN POST RACE WEIGHT KG EXCLUDING CREW</t>
  </si>
  <si>
    <t>12M + 0.15KG EACH M EVERY HP</t>
  </si>
  <si>
    <t>(C4-12)*(K4*0.15)</t>
  </si>
  <si>
    <t>D4*E4</t>
  </si>
  <si>
    <t>K4*M4+H4</t>
  </si>
  <si>
    <t>CLASS 1</t>
  </si>
  <si>
    <t>9.75--15.3M</t>
  </si>
  <si>
    <t>CLASS 1 lite</t>
  </si>
  <si>
    <t>9.00--15.3M</t>
  </si>
  <si>
    <t>CLASS 2</t>
  </si>
  <si>
    <t>7.5--12.8M</t>
  </si>
  <si>
    <t>9M + 0.1KG EACH M EVERY HP</t>
  </si>
  <si>
    <t>CLASS 3E</t>
  </si>
  <si>
    <t>7.5--10.05M</t>
  </si>
  <si>
    <t>N/A</t>
  </si>
  <si>
    <t>CLASS 3D</t>
  </si>
  <si>
    <t>7.25--9.25M</t>
  </si>
  <si>
    <t>CLASS 3C</t>
  </si>
  <si>
    <t>7.5--8.00M</t>
  </si>
  <si>
    <t>CLASS 3B</t>
  </si>
  <si>
    <t>(inboard with dyno sheet only, max 5%)</t>
  </si>
  <si>
    <t>J4-J4/100*K4</t>
  </si>
  <si>
    <t>N4+N4*O4</t>
  </si>
  <si>
    <t>ENTER BOAT DETAILS IN YELLOW BOXES ONLY</t>
  </si>
  <si>
    <t>DRIVE LOSS %  INBOARD CRANK SHAFT DYNO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</si>
</sst>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u/>
      <sz val="12"/>
      <color theme="1"/>
      <name val="Arial"/>
      <family val="2"/>
    </font>
    <font>
      <b/>
      <sz val="20"/>
      <color rgb="FFC00000"/>
      <name val="Aptos Narrow"/>
      <family val="2"/>
      <scheme val="minor"/>
    </font>
    <font>
      <b/>
      <sz val="11"/>
      <name val="Aptos Narrow"/>
      <family val="2"/>
      <scheme val="minor"/>
    </font>
    <font>
      <b/>
      <sz val="20"/>
      <color rgb="FF00B050"/>
      <name val="Aptos Narrow"/>
      <family val="2"/>
      <scheme val="minor"/>
    </font>
    <font>
      <b/>
      <sz val="20"/>
      <color rgb="FF0070C0"/>
      <name val="Aptos Narrow"/>
      <family val="2"/>
      <scheme val="minor"/>
    </font>
    <font>
      <b/>
      <sz val="20"/>
      <color rgb="FF7030A0"/>
      <name val="Aptos Narrow"/>
      <family val="2"/>
      <scheme val="minor"/>
    </font>
    <font>
      <b/>
      <sz val="20"/>
      <color theme="5" tint="-0.249977111117893"/>
      <name val="Aptos Narrow"/>
      <family val="2"/>
      <scheme val="minor"/>
    </font>
    <font>
      <b/>
      <sz val="20"/>
      <color theme="7"/>
      <name val="Aptos Narrow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164" fontId="1" fillId="4" borderId="6" xfId="0" applyNumberFormat="1" applyFont="1" applyFill="1" applyBorder="1" applyAlignment="1">
      <alignment horizontal="center" vertical="center" wrapText="1"/>
    </xf>
    <xf numFmtId="164" fontId="1" fillId="5" borderId="4" xfId="0" applyNumberFormat="1" applyFont="1" applyFill="1" applyBorder="1" applyAlignment="1">
      <alignment horizontal="center" vertical="center" wrapText="1"/>
    </xf>
    <xf numFmtId="1" fontId="1" fillId="5" borderId="5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1" fontId="4" fillId="7" borderId="5" xfId="0" applyNumberFormat="1" applyFont="1" applyFill="1" applyBorder="1" applyAlignment="1">
      <alignment horizontal="center" vertical="center" wrapText="1"/>
    </xf>
    <xf numFmtId="2" fontId="4" fillId="7" borderId="5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9" fontId="4" fillId="4" borderId="5" xfId="0" applyNumberFormat="1" applyFont="1" applyFill="1" applyBorder="1" applyAlignment="1">
      <alignment horizontal="center" vertical="center"/>
    </xf>
    <xf numFmtId="164" fontId="4" fillId="4" borderId="6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4" fontId="4" fillId="5" borderId="5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5" borderId="8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164" fontId="4" fillId="3" borderId="8" xfId="0" applyNumberFormat="1" applyFont="1" applyFill="1" applyBorder="1" applyAlignment="1">
      <alignment horizontal="center" vertical="center"/>
    </xf>
    <xf numFmtId="9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1" fillId="0" borderId="0" xfId="0" applyFont="1"/>
    <xf numFmtId="2" fontId="4" fillId="6" borderId="5" xfId="0" applyNumberFormat="1" applyFont="1" applyFill="1" applyBorder="1" applyAlignment="1" applyProtection="1">
      <alignment horizontal="center" vertical="center"/>
      <protection locked="0"/>
    </xf>
    <xf numFmtId="1" fontId="4" fillId="6" borderId="5" xfId="0" applyNumberFormat="1" applyFont="1" applyFill="1" applyBorder="1" applyAlignment="1" applyProtection="1">
      <alignment horizontal="center" vertical="center"/>
      <protection locked="0"/>
    </xf>
    <xf numFmtId="164" fontId="4" fillId="6" borderId="5" xfId="0" applyNumberFormat="1" applyFont="1" applyFill="1" applyBorder="1" applyAlignment="1" applyProtection="1">
      <alignment horizontal="center" vertical="center"/>
      <protection locked="0"/>
    </xf>
    <xf numFmtId="2" fontId="1" fillId="6" borderId="5" xfId="0" applyNumberFormat="1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/>
      <protection locked="0"/>
    </xf>
    <xf numFmtId="0" fontId="1" fillId="8" borderId="5" xfId="0" applyFont="1" applyFill="1" applyBorder="1" applyAlignment="1">
      <alignment horizontal="center" vertical="center"/>
    </xf>
    <xf numFmtId="2" fontId="1" fillId="6" borderId="8" xfId="0" applyNumberFormat="1" applyFont="1" applyFill="1" applyBorder="1" applyAlignment="1" applyProtection="1">
      <alignment horizontal="center" vertical="center"/>
      <protection locked="0"/>
    </xf>
    <xf numFmtId="0" fontId="1" fillId="6" borderId="8" xfId="0" applyFont="1" applyFill="1" applyBorder="1" applyAlignment="1" applyProtection="1">
      <alignment horizontal="center" vertical="center"/>
      <protection locked="0"/>
    </xf>
    <xf numFmtId="0" fontId="1" fillId="8" borderId="8" xfId="0" applyFont="1" applyFill="1" applyBorder="1" applyAlignment="1">
      <alignment horizontal="center" vertical="center"/>
    </xf>
    <xf numFmtId="164" fontId="1" fillId="6" borderId="10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/>
    </xf>
    <xf numFmtId="164" fontId="1" fillId="6" borderId="12" xfId="0" applyNumberFormat="1" applyFont="1" applyFill="1" applyBorder="1" applyAlignment="1">
      <alignment horizontal="center" vertical="center"/>
    </xf>
    <xf numFmtId="2" fontId="1" fillId="8" borderId="5" xfId="0" applyNumberFormat="1" applyFont="1" applyFill="1" applyBorder="1" applyAlignment="1">
      <alignment horizontal="center" vertical="center" wrapText="1"/>
    </xf>
    <xf numFmtId="1" fontId="1" fillId="8" borderId="5" xfId="0" applyNumberFormat="1" applyFont="1" applyFill="1" applyBorder="1" applyAlignment="1">
      <alignment horizontal="center" vertical="center" wrapText="1"/>
    </xf>
    <xf numFmtId="164" fontId="1" fillId="8" borderId="5" xfId="0" applyNumberFormat="1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/>
    </xf>
    <xf numFmtId="164" fontId="1" fillId="8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AB3B7-79B9-4453-B4EE-E0EF5B159826}">
  <dimension ref="A1:P13"/>
  <sheetViews>
    <sheetView tabSelected="1" workbookViewId="0">
      <selection activeCell="T7" sqref="T7"/>
    </sheetView>
  </sheetViews>
  <sheetFormatPr defaultColWidth="11.28515625" defaultRowHeight="15" x14ac:dyDescent="0.25"/>
  <cols>
    <col min="1" max="1" width="22.42578125" style="36" customWidth="1"/>
    <col min="2" max="2" width="12.7109375" style="36" customWidth="1"/>
    <col min="3" max="6" width="11.28515625" style="36"/>
    <col min="7" max="7" width="12.28515625" style="36" customWidth="1"/>
    <col min="8" max="12" width="11.28515625" style="36"/>
    <col min="13" max="13" width="9.28515625" style="36" customWidth="1"/>
    <col min="14" max="14" width="14.42578125" style="36" customWidth="1"/>
    <col min="15" max="15" width="12.28515625" style="36" customWidth="1"/>
    <col min="16" max="16" width="14.42578125" style="36" customWidth="1"/>
    <col min="17" max="16384" width="11.28515625" style="36"/>
  </cols>
  <sheetData>
    <row r="1" spans="1:16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01.25" customHeight="1" x14ac:dyDescent="0.25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7" t="s">
        <v>10</v>
      </c>
      <c r="K2" s="7" t="s">
        <v>39</v>
      </c>
      <c r="L2" s="7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6" ht="21" customHeight="1" x14ac:dyDescent="0.25">
      <c r="A3" s="46" t="s">
        <v>38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</row>
    <row r="4" spans="1:16" ht="9" customHeight="1" x14ac:dyDescent="0.25">
      <c r="A4" s="11"/>
      <c r="B4" s="12"/>
      <c r="C4" s="12"/>
      <c r="D4" s="49"/>
      <c r="E4" s="50"/>
      <c r="F4" s="50"/>
      <c r="G4" s="50" t="s">
        <v>16</v>
      </c>
      <c r="H4" s="50"/>
      <c r="I4" s="50" t="s">
        <v>17</v>
      </c>
      <c r="J4" s="51" t="s">
        <v>18</v>
      </c>
      <c r="K4" s="51" t="s">
        <v>35</v>
      </c>
      <c r="L4" s="52" t="s">
        <v>36</v>
      </c>
      <c r="M4" s="49"/>
      <c r="N4" s="51" t="s">
        <v>19</v>
      </c>
      <c r="O4" s="51"/>
      <c r="P4" s="53" t="s">
        <v>37</v>
      </c>
    </row>
    <row r="5" spans="1:16" ht="51" customHeight="1" x14ac:dyDescent="0.25">
      <c r="A5" s="13" t="s">
        <v>20</v>
      </c>
      <c r="B5" s="14" t="s">
        <v>21</v>
      </c>
      <c r="C5" s="14">
        <v>2300</v>
      </c>
      <c r="D5" s="37">
        <v>12</v>
      </c>
      <c r="E5" s="38">
        <v>0</v>
      </c>
      <c r="F5" s="38">
        <v>0</v>
      </c>
      <c r="G5" s="15" t="s">
        <v>16</v>
      </c>
      <c r="H5" s="16">
        <v>0.15</v>
      </c>
      <c r="I5" s="16">
        <f>(D5-12)*(L5*0.15)</f>
        <v>0</v>
      </c>
      <c r="J5" s="17">
        <f>E5*F5</f>
        <v>0</v>
      </c>
      <c r="K5" s="39">
        <v>5</v>
      </c>
      <c r="L5" s="17">
        <f>J5-J5/100*K5</f>
        <v>0</v>
      </c>
      <c r="M5" s="18">
        <v>3.3</v>
      </c>
      <c r="N5" s="19">
        <f>L5*M5+I5</f>
        <v>0</v>
      </c>
      <c r="O5" s="20">
        <v>0.25</v>
      </c>
      <c r="P5" s="21">
        <f>N5+N5*O5</f>
        <v>0</v>
      </c>
    </row>
    <row r="6" spans="1:16" ht="51" customHeight="1" x14ac:dyDescent="0.25">
      <c r="A6" s="13" t="s">
        <v>22</v>
      </c>
      <c r="B6" s="14" t="s">
        <v>23</v>
      </c>
      <c r="C6" s="14">
        <v>1500</v>
      </c>
      <c r="D6" s="37">
        <v>12</v>
      </c>
      <c r="E6" s="38">
        <v>0</v>
      </c>
      <c r="F6" s="38">
        <v>0</v>
      </c>
      <c r="G6" s="15" t="s">
        <v>16</v>
      </c>
      <c r="H6" s="16">
        <v>0.15</v>
      </c>
      <c r="I6" s="16">
        <f>(D6-12)*(L6*0.15)</f>
        <v>0</v>
      </c>
      <c r="J6" s="17">
        <f>E6*F6</f>
        <v>0</v>
      </c>
      <c r="K6" s="39">
        <v>0</v>
      </c>
      <c r="L6" s="17">
        <f>J6-J6/100*K6</f>
        <v>0</v>
      </c>
      <c r="M6" s="18">
        <v>3.6</v>
      </c>
      <c r="N6" s="19">
        <f>L6*M6+I6</f>
        <v>0</v>
      </c>
      <c r="O6" s="20">
        <v>0.25</v>
      </c>
      <c r="P6" s="21">
        <f>N6+N6*O6</f>
        <v>0</v>
      </c>
    </row>
    <row r="7" spans="1:16" ht="51" customHeight="1" x14ac:dyDescent="0.25">
      <c r="A7" s="22" t="s">
        <v>24</v>
      </c>
      <c r="B7" s="14" t="s">
        <v>25</v>
      </c>
      <c r="C7" s="14">
        <v>1000</v>
      </c>
      <c r="D7" s="37">
        <v>9</v>
      </c>
      <c r="E7" s="38">
        <v>0</v>
      </c>
      <c r="F7" s="38">
        <v>0</v>
      </c>
      <c r="G7" s="15" t="s">
        <v>26</v>
      </c>
      <c r="H7" s="16">
        <v>0.1</v>
      </c>
      <c r="I7" s="16">
        <f>J7*0.15*H7</f>
        <v>0</v>
      </c>
      <c r="J7" s="17">
        <f t="shared" ref="J7:J11" si="0">E7*F7</f>
        <v>0</v>
      </c>
      <c r="K7" s="39">
        <v>0</v>
      </c>
      <c r="L7" s="17">
        <f t="shared" ref="L7:L11" si="1">J7-J7/100*K7</f>
        <v>0</v>
      </c>
      <c r="M7" s="18">
        <v>4.25</v>
      </c>
      <c r="N7" s="19">
        <f>L7*M7</f>
        <v>0</v>
      </c>
      <c r="O7" s="20">
        <v>0.25</v>
      </c>
      <c r="P7" s="21">
        <f t="shared" ref="P7:P11" si="2">N7+N7*O7</f>
        <v>0</v>
      </c>
    </row>
    <row r="8" spans="1:16" ht="51" customHeight="1" x14ac:dyDescent="0.25">
      <c r="A8" s="23" t="s">
        <v>27</v>
      </c>
      <c r="B8" s="24" t="s">
        <v>28</v>
      </c>
      <c r="C8" s="24">
        <v>1000</v>
      </c>
      <c r="D8" s="40">
        <v>0</v>
      </c>
      <c r="E8" s="41">
        <v>0</v>
      </c>
      <c r="F8" s="41">
        <v>0</v>
      </c>
      <c r="G8" s="42" t="s">
        <v>29</v>
      </c>
      <c r="H8" s="42" t="s">
        <v>29</v>
      </c>
      <c r="I8" s="42" t="s">
        <v>29</v>
      </c>
      <c r="J8" s="17">
        <f t="shared" si="0"/>
        <v>0</v>
      </c>
      <c r="K8" s="25">
        <v>0</v>
      </c>
      <c r="L8" s="25">
        <f t="shared" si="1"/>
        <v>0</v>
      </c>
      <c r="M8" s="18">
        <v>4.5</v>
      </c>
      <c r="N8" s="19">
        <f>L8*M8</f>
        <v>0</v>
      </c>
      <c r="O8" s="20">
        <v>0.2</v>
      </c>
      <c r="P8" s="21">
        <f t="shared" si="2"/>
        <v>0</v>
      </c>
    </row>
    <row r="9" spans="1:16" ht="51" customHeight="1" x14ac:dyDescent="0.25">
      <c r="A9" s="26" t="s">
        <v>30</v>
      </c>
      <c r="B9" s="24" t="s">
        <v>31</v>
      </c>
      <c r="C9" s="24">
        <v>400</v>
      </c>
      <c r="D9" s="40">
        <v>0</v>
      </c>
      <c r="E9" s="41">
        <v>0</v>
      </c>
      <c r="F9" s="41">
        <v>0</v>
      </c>
      <c r="G9" s="42" t="s">
        <v>29</v>
      </c>
      <c r="H9" s="42" t="s">
        <v>29</v>
      </c>
      <c r="I9" s="42" t="s">
        <v>29</v>
      </c>
      <c r="J9" s="17">
        <f t="shared" si="0"/>
        <v>0</v>
      </c>
      <c r="K9" s="25">
        <v>0</v>
      </c>
      <c r="L9" s="25">
        <f t="shared" si="1"/>
        <v>0</v>
      </c>
      <c r="M9" s="18">
        <v>4.75</v>
      </c>
      <c r="N9" s="19">
        <f>L9*M9</f>
        <v>0</v>
      </c>
      <c r="O9" s="20">
        <v>0.2</v>
      </c>
      <c r="P9" s="21">
        <f t="shared" si="2"/>
        <v>0</v>
      </c>
    </row>
    <row r="10" spans="1:16" ht="51" customHeight="1" x14ac:dyDescent="0.25">
      <c r="A10" s="27" t="s">
        <v>32</v>
      </c>
      <c r="B10" s="24" t="s">
        <v>33</v>
      </c>
      <c r="C10" s="24">
        <v>200</v>
      </c>
      <c r="D10" s="40">
        <v>0</v>
      </c>
      <c r="E10" s="41">
        <v>0</v>
      </c>
      <c r="F10" s="41">
        <v>0</v>
      </c>
      <c r="G10" s="42" t="s">
        <v>29</v>
      </c>
      <c r="H10" s="42" t="s">
        <v>29</v>
      </c>
      <c r="I10" s="42" t="s">
        <v>29</v>
      </c>
      <c r="J10" s="17">
        <f t="shared" si="0"/>
        <v>0</v>
      </c>
      <c r="K10" s="25">
        <v>0</v>
      </c>
      <c r="L10" s="25">
        <f t="shared" si="1"/>
        <v>0</v>
      </c>
      <c r="M10" s="18">
        <v>5</v>
      </c>
      <c r="N10" s="19">
        <f>L10*M10</f>
        <v>0</v>
      </c>
      <c r="O10" s="20">
        <v>0.2</v>
      </c>
      <c r="P10" s="21">
        <f t="shared" si="2"/>
        <v>0</v>
      </c>
    </row>
    <row r="11" spans="1:16" ht="51" customHeight="1" thickBot="1" x14ac:dyDescent="0.3">
      <c r="A11" s="28" t="s">
        <v>34</v>
      </c>
      <c r="B11" s="29" t="s">
        <v>33</v>
      </c>
      <c r="C11" s="29">
        <v>115</v>
      </c>
      <c r="D11" s="43">
        <v>0</v>
      </c>
      <c r="E11" s="44">
        <v>0</v>
      </c>
      <c r="F11" s="44">
        <v>0</v>
      </c>
      <c r="G11" s="45" t="s">
        <v>29</v>
      </c>
      <c r="H11" s="45" t="s">
        <v>29</v>
      </c>
      <c r="I11" s="45" t="s">
        <v>29</v>
      </c>
      <c r="J11" s="30">
        <f t="shared" si="0"/>
        <v>0</v>
      </c>
      <c r="K11" s="31">
        <v>0</v>
      </c>
      <c r="L11" s="31">
        <f t="shared" si="1"/>
        <v>0</v>
      </c>
      <c r="M11" s="32">
        <v>6</v>
      </c>
      <c r="N11" s="33">
        <f>L11*M11</f>
        <v>0</v>
      </c>
      <c r="O11" s="34">
        <v>0.2</v>
      </c>
      <c r="P11" s="35">
        <f t="shared" si="2"/>
        <v>0</v>
      </c>
    </row>
    <row r="12" spans="1:16" ht="48" customHeight="1" x14ac:dyDescent="0.25"/>
    <row r="13" spans="1:16" ht="48" customHeight="1" x14ac:dyDescent="0.25"/>
  </sheetData>
  <sheetProtection sheet="1" objects="1" scenarios="1"/>
  <mergeCells count="2">
    <mergeCell ref="A1:P1"/>
    <mergeCell ref="A3:P3"/>
  </mergeCells>
  <dataValidations count="10">
    <dataValidation type="decimal" operator="greaterThan" allowBlank="1" showInputMessage="1" showErrorMessage="1" sqref="I5:I7" xr:uid="{E846EBB5-73D7-4C60-82BA-E5C5F747B039}">
      <formula1>0</formula1>
    </dataValidation>
    <dataValidation type="whole" allowBlank="1" showInputMessage="1" showErrorMessage="1" error="MAX ENGINES EXCEEDED" sqref="F5:F11" xr:uid="{57C7B596-0171-4B8C-A581-D6724C09F766}">
      <formula1>0</formula1>
      <formula2>3</formula2>
    </dataValidation>
    <dataValidation type="decimal" allowBlank="1" showInputMessage="1" showErrorMessage="1" error="SEE MAX AND MIN LENGTH IN M DEFULT 12 EVEN IF LESS " sqref="D5" xr:uid="{C0AF388A-85BF-4EFA-A68A-E730501D6868}">
      <formula1>12</formula1>
      <formula2>15.3</formula2>
    </dataValidation>
    <dataValidation type="decimal" allowBlank="1" showInputMessage="1" showErrorMessage="1" error="SEE MAX AND MIN LENGTH IN M DEFULT 12 EVEN IF LESS _x000a_" sqref="D6" xr:uid="{2AFD7074-45D0-4030-BF2D-B99EE2EA0507}">
      <formula1>12</formula1>
      <formula2>15.3</formula2>
    </dataValidation>
    <dataValidation type="decimal" allowBlank="1" showInputMessage="1" showErrorMessage="1" error="SEE MAX AND MIN LENGTH IN M DEFULT 9M EVEN IF LESS " sqref="D7" xr:uid="{FF8C4BC3-20A4-42B6-9DB6-06066738F8E1}">
      <formula1>9</formula1>
      <formula2>12.8</formula2>
    </dataValidation>
    <dataValidation type="decimal" allowBlank="1" showInputMessage="1" showErrorMessage="1" error="SEE MAX AND MIN LENGTH IN M" sqref="D8" xr:uid="{D1D87AFA-BCB2-4D9A-BFF7-F65F6208A0C4}">
      <formula1>7.5</formula1>
      <formula2>10.05</formula2>
    </dataValidation>
    <dataValidation type="decimal" allowBlank="1" showInputMessage="1" showErrorMessage="1" error="SEE MAX AND MIN LENGTH IN M" sqref="D9" xr:uid="{33FCD660-9A44-410C-B8F7-0F98C5836FA3}">
      <formula1>7.25</formula1>
      <formula2>9.25</formula2>
    </dataValidation>
    <dataValidation type="decimal" allowBlank="1" showInputMessage="1" showErrorMessage="1" error="SEE MAX AND MIN LENGTH IN M" sqref="D10 D11" xr:uid="{7E1E3952-FF54-4991-8107-B5DF0B907CA5}">
      <formula1>7.5</formula1>
      <formula2>8</formula2>
    </dataValidation>
    <dataValidation type="decimal" allowBlank="1" showInputMessage="1" showErrorMessage="1" error="OVER MAX HP " sqref="J5" xr:uid="{64F056A5-213C-4D38-A5F5-0110694E0159}">
      <formula1>0</formula1>
      <formula2>2300</formula2>
    </dataValidation>
    <dataValidation type="whole" allowBlank="1" showInputMessage="1" showErrorMessage="1" promptTitle="INBOARD ONLY" prompt="IF A DYNO SHEET IS PROVIDED FROM CRANK SHAFT HP UP TO  5% DRIVE LOSS IS ALLOWED. ENTER 0 UNLESS THIS APPLIES_x000a__x000a_" sqref="K5:K7" xr:uid="{6A3E99B2-3B7A-45F8-B318-C058CDD1E387}">
      <formula1>0</formula1>
      <formula2>5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2024-03-22T14:41:08Z</dcterms:created>
  <dcterms:modified xsi:type="dcterms:W3CDTF">2024-03-22T15:28:45Z</dcterms:modified>
</cp:coreProperties>
</file>